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autoCompressPictures="0"/>
  <bookViews>
    <workbookView xWindow="0" yWindow="-460" windowWidth="25600" windowHeight="16000" tabRatio="500"/>
  </bookViews>
  <sheets>
    <sheet name="Regnskab for 2018 med sammenlig" sheetId="1" r:id="rId1"/>
  </sheets>
  <definedNames>
    <definedName name="_xlnm.Print_Area" localSheetId="0">'Regnskab for 2018 med sammenlig'!$A$1:$H$64</definedName>
  </definedNames>
  <calcPr calcId="140001" iterateDelta="1E-4" concurrentCalc="0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0" i="1" l="1"/>
  <c r="E13" i="1"/>
  <c r="E16" i="1"/>
  <c r="E25" i="1"/>
  <c r="E27" i="1"/>
  <c r="E62" i="1"/>
  <c r="E64" i="1"/>
  <c r="C97" i="1"/>
  <c r="E97" i="1"/>
  <c r="E99" i="1"/>
  <c r="D99" i="1"/>
  <c r="H10" i="1"/>
  <c r="H13" i="1"/>
  <c r="G16" i="1"/>
  <c r="H16" i="1"/>
  <c r="H25" i="1"/>
  <c r="H27" i="1"/>
  <c r="H62" i="1"/>
  <c r="H64" i="1"/>
</calcChain>
</file>

<file path=xl/sharedStrings.xml><?xml version="1.0" encoding="utf-8"?>
<sst xmlns="http://schemas.openxmlformats.org/spreadsheetml/2006/main" count="62" uniqueCount="59">
  <si>
    <t>R E S U L T A T O P G Ø R E L S E  for året 2018</t>
  </si>
  <si>
    <t>Indtægter</t>
  </si>
  <si>
    <t>Kontingenter unge under 25 år</t>
  </si>
  <si>
    <t>Egenbetaling ture m.m. unge under 25 år</t>
  </si>
  <si>
    <t>Kontingenter medlemmer over 25 år</t>
  </si>
  <si>
    <t>Egenbetaling ture m.m. medlemmer over 25 år</t>
  </si>
  <si>
    <t>Medlemstilskud Frederiksberg kommune</t>
  </si>
  <si>
    <t>Lokaletilskud Frederiksberg kommune</t>
  </si>
  <si>
    <t>Diverse indtægter</t>
  </si>
  <si>
    <t>Mad fra Kr. Himmelfartslejr solgt</t>
  </si>
  <si>
    <t>Salg af uniformer m.m.</t>
  </si>
  <si>
    <t>Uddannelse</t>
  </si>
  <si>
    <t>Legater</t>
  </si>
  <si>
    <t>Fripas Frederiks kommune</t>
  </si>
  <si>
    <t>Spejderhjælp</t>
  </si>
  <si>
    <t>Udgifter</t>
  </si>
  <si>
    <t>Korpsafgifter + regionsafgift</t>
  </si>
  <si>
    <t xml:space="preserve">Porto og kontorartikler </t>
  </si>
  <si>
    <t>Pelican Storage</t>
  </si>
  <si>
    <t>Materialer</t>
  </si>
  <si>
    <t>Møder, ture og lejre</t>
  </si>
  <si>
    <t>Kr.Himmelfartslejr</t>
  </si>
  <si>
    <t>Telte</t>
  </si>
  <si>
    <t>Hytteleje og  lejrplads</t>
  </si>
  <si>
    <t>Vinterweekend</t>
  </si>
  <si>
    <t>Sommerlejr trop</t>
  </si>
  <si>
    <t>Spejdernes lejr 2017</t>
  </si>
  <si>
    <t>Spejderhjælpen</t>
  </si>
  <si>
    <t>Kalendere</t>
  </si>
  <si>
    <t>Diverse</t>
  </si>
  <si>
    <t>Tab på kontingenter</t>
  </si>
  <si>
    <t>Mærker og programsæt</t>
  </si>
  <si>
    <t>Rejsekort</t>
  </si>
  <si>
    <t>Beklædning fra 55 gr. Nord</t>
  </si>
  <si>
    <t>Udgifter hytte Vestskoven</t>
  </si>
  <si>
    <t>Hytteleje</t>
  </si>
  <si>
    <t>Renovation</t>
  </si>
  <si>
    <t>Fyringsolie</t>
  </si>
  <si>
    <t>Elektricitet</t>
  </si>
  <si>
    <t>Græsslåning</t>
  </si>
  <si>
    <t>Rengøringsartikler</t>
  </si>
  <si>
    <t>Reparation og vedligeholdelse</t>
  </si>
  <si>
    <t>Kørepenge vedr. tilsyn</t>
  </si>
  <si>
    <t xml:space="preserve">Diverse </t>
  </si>
  <si>
    <t>Årets resultat</t>
  </si>
  <si>
    <t>Balance pr. 31. december 2018</t>
  </si>
  <si>
    <t>Aktiver</t>
  </si>
  <si>
    <t>Passiver</t>
  </si>
  <si>
    <t>Likvide beholdninger</t>
  </si>
  <si>
    <t>Kassebeholdning</t>
  </si>
  <si>
    <t>Danske Bank, konto nr. 741-4129</t>
  </si>
  <si>
    <t>Tilgodehavender</t>
  </si>
  <si>
    <t>Forudbetalte regninger (depositum + vinterweekend 2019)</t>
  </si>
  <si>
    <t xml:space="preserve">Medlemstilskud </t>
  </si>
  <si>
    <t>Gæld</t>
  </si>
  <si>
    <t>Forudbetalt kontingenter</t>
  </si>
  <si>
    <t>Diverse gældsposter</t>
  </si>
  <si>
    <t>Egenkapital</t>
  </si>
  <si>
    <t>Saldo primo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</si>
</sst>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1"/>
    </font>
    <font>
      <sz val="10"/>
      <color rgb="FF000000"/>
      <name val="Verdana"/>
      <family val="2"/>
      <charset val="1"/>
    </font>
    <font>
      <b/>
      <sz val="10"/>
      <name val="Verdana"/>
      <family val="2"/>
      <charset val="1"/>
    </font>
    <font>
      <sz val="10"/>
      <name val="Verdana"/>
      <family val="2"/>
      <charset val="1"/>
    </font>
    <font>
      <b/>
      <sz val="10"/>
      <color rgb="FF000000"/>
      <name val="Verdana"/>
      <family val="2"/>
      <charset val="1"/>
    </font>
    <font>
      <b/>
      <u/>
      <sz val="10"/>
      <name val="Verdana"/>
      <family val="2"/>
      <charset val="1"/>
    </font>
    <font>
      <sz val="11"/>
      <name val="Times New Roman"/>
      <family val="1"/>
      <charset val="1"/>
    </font>
    <font>
      <u/>
      <sz val="10"/>
      <name val="Verdana"/>
      <family val="2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1" fillId="0" borderId="0" xfId="0" applyFont="1"/>
    <xf numFmtId="0" fontId="2" fillId="0" borderId="0" xfId="0" applyFont="1"/>
    <xf numFmtId="4" fontId="3" fillId="0" borderId="0" xfId="0" applyNumberFormat="1" applyFont="1"/>
    <xf numFmtId="4" fontId="2" fillId="0" borderId="0" xfId="0" applyNumberFormat="1" applyFont="1" applyBorder="1"/>
    <xf numFmtId="4" fontId="2" fillId="0" borderId="0" xfId="0" applyNumberFormat="1" applyFont="1"/>
    <xf numFmtId="0" fontId="3" fillId="0" borderId="0" xfId="0" applyFont="1"/>
    <xf numFmtId="0" fontId="3" fillId="0" borderId="1" xfId="0" applyFont="1" applyBorder="1"/>
    <xf numFmtId="4" fontId="3" fillId="0" borderId="1" xfId="0" applyNumberFormat="1" applyFont="1" applyBorder="1"/>
    <xf numFmtId="0" fontId="3" fillId="0" borderId="0" xfId="0" applyFont="1" applyBorder="1"/>
    <xf numFmtId="4" fontId="3" fillId="0" borderId="0" xfId="0" applyNumberFormat="1" applyFont="1" applyBorder="1"/>
    <xf numFmtId="0" fontId="5" fillId="0" borderId="0" xfId="0" applyFont="1"/>
    <xf numFmtId="4" fontId="6" fillId="0" borderId="0" xfId="0" applyNumberFormat="1" applyFont="1"/>
    <xf numFmtId="4" fontId="3" fillId="0" borderId="0" xfId="0" applyNumberFormat="1" applyFont="1" applyAlignment="1">
      <alignment horizontal="right"/>
    </xf>
    <xf numFmtId="4" fontId="1" fillId="0" borderId="0" xfId="0" applyNumberFormat="1" applyFont="1"/>
    <xf numFmtId="4" fontId="1" fillId="0" borderId="1" xfId="0" applyNumberFormat="1" applyFont="1" applyBorder="1"/>
    <xf numFmtId="4" fontId="2" fillId="0" borderId="2" xfId="0" applyNumberFormat="1" applyFont="1" applyBorder="1"/>
    <xf numFmtId="4" fontId="7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4" fontId="3" fillId="0" borderId="2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MK99"/>
  <sheetViews>
    <sheetView tabSelected="1" topLeftCell="A47" workbookViewId="0">
      <selection activeCell="K89" sqref="K89"/>
    </sheetView>
  </sheetViews>
  <sheetFormatPr baseColWidth="10" defaultColWidth="8.83203125" defaultRowHeight="14" x14ac:dyDescent="0"/>
  <cols>
    <col min="1" max="1" width="17.5" style="3" customWidth="1"/>
    <col min="2" max="2" width="25.5" style="3" customWidth="1"/>
    <col min="3" max="5" width="12.6640625" style="3" customWidth="1"/>
    <col min="6" max="6" width="4.5" style="3" customWidth="1"/>
    <col min="7" max="8" width="12.6640625" style="3" customWidth="1"/>
    <col min="9" max="1025" width="9.1640625" style="3" customWidth="1"/>
  </cols>
  <sheetData>
    <row r="2" spans="1:8">
      <c r="A2" s="4" t="s">
        <v>0</v>
      </c>
      <c r="B2" s="5"/>
      <c r="C2" s="6"/>
      <c r="D2" s="7"/>
      <c r="E2" s="8"/>
    </row>
    <row r="3" spans="1:8">
      <c r="A3" s="9"/>
      <c r="B3" s="10"/>
      <c r="C3" s="10"/>
      <c r="D3" s="10"/>
      <c r="E3" s="10"/>
    </row>
    <row r="4" spans="1:8">
      <c r="A4" s="11"/>
      <c r="B4" s="12"/>
      <c r="C4" s="12"/>
      <c r="D4" s="12"/>
      <c r="E4" s="12"/>
    </row>
    <row r="5" spans="1:8">
      <c r="A5" s="11"/>
      <c r="B5" s="12"/>
      <c r="C5" s="5"/>
      <c r="D5" s="12"/>
      <c r="E5" s="12"/>
    </row>
    <row r="6" spans="1:8">
      <c r="A6" s="8"/>
      <c r="B6" s="5"/>
      <c r="C6" s="5"/>
      <c r="D6" s="5"/>
      <c r="E6" s="5"/>
      <c r="G6" s="2">
        <v>2017</v>
      </c>
      <c r="H6" s="2"/>
    </row>
    <row r="7" spans="1:8">
      <c r="A7" s="13" t="s">
        <v>1</v>
      </c>
      <c r="B7" s="5"/>
      <c r="C7" s="5"/>
      <c r="D7" s="5"/>
      <c r="E7" s="5"/>
    </row>
    <row r="8" spans="1:8">
      <c r="A8" s="8"/>
      <c r="B8" s="5"/>
      <c r="C8" s="5"/>
      <c r="D8" s="5"/>
      <c r="E8" s="5"/>
    </row>
    <row r="9" spans="1:8">
      <c r="A9" s="8" t="s">
        <v>2</v>
      </c>
      <c r="B9" s="5"/>
      <c r="C9" s="5"/>
      <c r="D9" s="5">
        <v>92425</v>
      </c>
      <c r="E9" s="5"/>
      <c r="G9" s="5">
        <v>81650</v>
      </c>
      <c r="H9" s="5"/>
    </row>
    <row r="10" spans="1:8">
      <c r="A10" s="8" t="s">
        <v>3</v>
      </c>
      <c r="B10" s="5"/>
      <c r="C10" s="5"/>
      <c r="D10" s="10">
        <v>66714.25</v>
      </c>
      <c r="E10" s="5">
        <f>SUM(D9:D10)</f>
        <v>159139.25</v>
      </c>
      <c r="G10" s="10">
        <v>77000</v>
      </c>
      <c r="H10" s="5">
        <f>SUM(G9:G10)</f>
        <v>158650</v>
      </c>
    </row>
    <row r="11" spans="1:8">
      <c r="A11" s="8"/>
      <c r="B11" s="5"/>
      <c r="C11" s="5"/>
      <c r="D11" s="5"/>
      <c r="E11" s="5"/>
      <c r="G11" s="5"/>
      <c r="H11" s="5"/>
    </row>
    <row r="12" spans="1:8">
      <c r="A12" s="8" t="s">
        <v>4</v>
      </c>
      <c r="B12" s="5"/>
      <c r="C12" s="5"/>
      <c r="D12" s="5">
        <v>8305</v>
      </c>
      <c r="E12" s="5"/>
      <c r="G12" s="5">
        <v>8800</v>
      </c>
      <c r="H12" s="5"/>
    </row>
    <row r="13" spans="1:8">
      <c r="A13" s="8" t="s">
        <v>5</v>
      </c>
      <c r="B13" s="5"/>
      <c r="C13" s="5"/>
      <c r="D13" s="10">
        <v>40</v>
      </c>
      <c r="E13" s="5">
        <f>SUM(D12:D13)</f>
        <v>8345</v>
      </c>
      <c r="G13" s="10">
        <v>4000</v>
      </c>
      <c r="H13" s="5">
        <f>SUM(G12:G13)</f>
        <v>12800</v>
      </c>
    </row>
    <row r="14" spans="1:8">
      <c r="A14" s="8"/>
      <c r="B14" s="5"/>
      <c r="C14" s="5"/>
      <c r="D14" s="5"/>
      <c r="E14" s="5"/>
      <c r="G14" s="5"/>
      <c r="H14" s="5"/>
    </row>
    <row r="15" spans="1:8">
      <c r="A15" s="8" t="s">
        <v>6</v>
      </c>
      <c r="B15" s="5"/>
      <c r="C15" s="5"/>
      <c r="D15" s="14">
        <v>47380</v>
      </c>
      <c r="E15" s="5"/>
      <c r="G15" s="5">
        <v>41860</v>
      </c>
      <c r="H15" s="5"/>
    </row>
    <row r="16" spans="1:8">
      <c r="A16" s="8" t="s">
        <v>7</v>
      </c>
      <c r="B16" s="5"/>
      <c r="C16" s="5"/>
      <c r="D16" s="10">
        <v>86126</v>
      </c>
      <c r="E16" s="5">
        <f>SUM(D15:D16)</f>
        <v>133506</v>
      </c>
      <c r="G16" s="10">
        <f>71259+95550</f>
        <v>166809</v>
      </c>
      <c r="H16" s="5">
        <f>SUM(G15:G17)</f>
        <v>208669</v>
      </c>
    </row>
    <row r="17" spans="1:9">
      <c r="A17" s="8"/>
      <c r="B17" s="5"/>
      <c r="C17" s="5"/>
      <c r="D17" s="12"/>
      <c r="E17" s="5"/>
    </row>
    <row r="18" spans="1:9">
      <c r="A18" s="8"/>
      <c r="B18" s="5"/>
      <c r="C18" s="5"/>
      <c r="D18" s="12"/>
      <c r="E18" s="5"/>
    </row>
    <row r="19" spans="1:9">
      <c r="A19" s="8" t="s">
        <v>8</v>
      </c>
      <c r="B19" s="5"/>
      <c r="C19" s="5"/>
      <c r="D19" s="5">
        <v>11474.04</v>
      </c>
      <c r="E19" s="5"/>
      <c r="G19" s="5">
        <v>6310.6</v>
      </c>
      <c r="H19" s="5"/>
    </row>
    <row r="20" spans="1:9">
      <c r="A20" s="8" t="s">
        <v>9</v>
      </c>
      <c r="B20" s="5"/>
      <c r="C20" s="5"/>
      <c r="D20" s="5">
        <v>0</v>
      </c>
      <c r="E20" s="5"/>
      <c r="G20" s="5">
        <v>200</v>
      </c>
      <c r="H20" s="5"/>
    </row>
    <row r="21" spans="1:9">
      <c r="A21" s="8" t="s">
        <v>10</v>
      </c>
      <c r="B21" s="5"/>
      <c r="C21" s="5"/>
      <c r="D21" s="5">
        <v>13783</v>
      </c>
      <c r="E21" s="5"/>
      <c r="G21" s="5">
        <v>10259.15</v>
      </c>
      <c r="H21" s="5"/>
    </row>
    <row r="22" spans="1:9">
      <c r="A22" s="8" t="s">
        <v>11</v>
      </c>
      <c r="B22" s="5"/>
      <c r="C22" s="5"/>
      <c r="D22" s="5">
        <v>0</v>
      </c>
      <c r="E22" s="5"/>
      <c r="G22" s="5">
        <v>3975</v>
      </c>
      <c r="H22" s="5"/>
    </row>
    <row r="23" spans="1:9">
      <c r="A23" s="8" t="s">
        <v>12</v>
      </c>
      <c r="B23" s="5"/>
      <c r="C23" s="5"/>
      <c r="D23" s="5">
        <v>20244.5</v>
      </c>
      <c r="E23" s="5"/>
      <c r="G23" s="5">
        <v>25840</v>
      </c>
      <c r="H23" s="5"/>
    </row>
    <row r="24" spans="1:9">
      <c r="A24" s="8" t="s">
        <v>13</v>
      </c>
      <c r="B24" s="5"/>
      <c r="C24" s="5"/>
      <c r="D24" s="5">
        <v>0</v>
      </c>
      <c r="E24" s="5"/>
      <c r="G24" s="5">
        <v>3600</v>
      </c>
      <c r="H24" s="5"/>
    </row>
    <row r="25" spans="1:9">
      <c r="A25" s="8" t="s">
        <v>14</v>
      </c>
      <c r="B25" s="5"/>
      <c r="C25" s="5"/>
      <c r="D25" s="10">
        <v>9116</v>
      </c>
      <c r="E25" s="10">
        <f>SUM(D19:D25)</f>
        <v>54617.54</v>
      </c>
      <c r="G25" s="10">
        <v>9070</v>
      </c>
      <c r="H25" s="10">
        <f>SUM(G19:G25)</f>
        <v>59254.75</v>
      </c>
    </row>
    <row r="26" spans="1:9">
      <c r="A26" s="8"/>
      <c r="B26" s="5"/>
      <c r="C26" s="5"/>
      <c r="D26" s="12"/>
      <c r="E26" s="12"/>
      <c r="G26" s="5"/>
    </row>
    <row r="27" spans="1:9">
      <c r="A27" s="8"/>
      <c r="B27" s="5"/>
      <c r="C27" s="5"/>
      <c r="D27" s="5"/>
      <c r="E27" s="5">
        <f>SUM(E10:E25)</f>
        <v>355607.79</v>
      </c>
      <c r="H27" s="5">
        <f>SUM(H10:H25)</f>
        <v>439373.75</v>
      </c>
    </row>
    <row r="28" spans="1:9">
      <c r="A28" s="8"/>
      <c r="B28" s="5"/>
      <c r="C28" s="5"/>
      <c r="D28" s="5"/>
      <c r="E28" s="5"/>
    </row>
    <row r="29" spans="1:9">
      <c r="A29" s="13" t="s">
        <v>15</v>
      </c>
      <c r="B29" s="5"/>
      <c r="C29" s="5"/>
      <c r="D29" s="5"/>
      <c r="E29" s="5"/>
    </row>
    <row r="30" spans="1:9">
      <c r="A30" s="8"/>
      <c r="B30" s="5"/>
      <c r="C30" s="5"/>
      <c r="D30" s="5"/>
      <c r="E30" s="5"/>
    </row>
    <row r="31" spans="1:9">
      <c r="A31" s="8" t="s">
        <v>16</v>
      </c>
      <c r="B31" s="5"/>
      <c r="C31" s="5"/>
      <c r="D31" s="5">
        <v>71479</v>
      </c>
      <c r="E31" s="5"/>
      <c r="G31" s="5">
        <v>74071</v>
      </c>
      <c r="I31" s="8"/>
    </row>
    <row r="32" spans="1:9">
      <c r="A32" s="8" t="s">
        <v>17</v>
      </c>
      <c r="B32" s="5"/>
      <c r="C32" s="5"/>
      <c r="D32" s="5">
        <v>3147.14</v>
      </c>
      <c r="E32" s="5"/>
      <c r="G32" s="5">
        <v>2779.45</v>
      </c>
      <c r="I32" s="8"/>
    </row>
    <row r="33" spans="1:9">
      <c r="A33" s="8" t="s">
        <v>18</v>
      </c>
      <c r="B33" s="5"/>
      <c r="C33" s="5"/>
      <c r="D33" s="5">
        <v>8624.59</v>
      </c>
      <c r="E33" s="5"/>
      <c r="G33" s="5">
        <v>0</v>
      </c>
      <c r="I33" s="8"/>
    </row>
    <row r="34" spans="1:9">
      <c r="A34" s="8" t="s">
        <v>19</v>
      </c>
      <c r="B34" s="5"/>
      <c r="C34" s="5"/>
      <c r="D34" s="5">
        <v>2798.77</v>
      </c>
      <c r="E34" s="5"/>
      <c r="G34" s="5">
        <v>16344.42</v>
      </c>
      <c r="I34" s="8"/>
    </row>
    <row r="35" spans="1:9">
      <c r="A35" s="8" t="s">
        <v>20</v>
      </c>
      <c r="B35" s="5"/>
      <c r="C35" s="5"/>
      <c r="D35" s="15">
        <v>50022.62</v>
      </c>
      <c r="E35" s="5"/>
      <c r="G35" s="15">
        <v>52909.16</v>
      </c>
      <c r="I35" s="8"/>
    </row>
    <row r="36" spans="1:9">
      <c r="A36" s="8" t="s">
        <v>21</v>
      </c>
      <c r="B36" s="5"/>
      <c r="C36" s="5"/>
      <c r="D36" s="5">
        <v>16911.88</v>
      </c>
      <c r="E36" s="5"/>
      <c r="G36" s="5">
        <v>28726.17</v>
      </c>
      <c r="I36" s="8"/>
    </row>
    <row r="37" spans="1:9">
      <c r="A37" s="8" t="s">
        <v>22</v>
      </c>
      <c r="B37" s="5"/>
      <c r="C37" s="5"/>
      <c r="D37" s="5">
        <v>119</v>
      </c>
      <c r="E37" s="5"/>
      <c r="G37" s="5">
        <v>9200</v>
      </c>
      <c r="I37" s="8"/>
    </row>
    <row r="38" spans="1:9">
      <c r="A38" s="8" t="s">
        <v>23</v>
      </c>
      <c r="B38" s="5"/>
      <c r="C38" s="5"/>
      <c r="D38" s="5">
        <v>36075.75</v>
      </c>
      <c r="E38" s="5"/>
      <c r="G38" s="5">
        <v>12531</v>
      </c>
      <c r="I38" s="8"/>
    </row>
    <row r="39" spans="1:9">
      <c r="A39" s="8" t="s">
        <v>24</v>
      </c>
      <c r="B39" s="5"/>
      <c r="C39" s="5"/>
      <c r="D39" s="5">
        <v>21923.599999999999</v>
      </c>
      <c r="E39" s="5"/>
      <c r="G39" s="16">
        <v>0</v>
      </c>
      <c r="I39" s="8"/>
    </row>
    <row r="40" spans="1:9">
      <c r="A40" s="8" t="s">
        <v>25</v>
      </c>
      <c r="B40" s="5"/>
      <c r="C40" s="5"/>
      <c r="D40" s="5">
        <v>6185.41</v>
      </c>
      <c r="E40" s="5"/>
      <c r="G40" s="16">
        <v>0</v>
      </c>
      <c r="I40" s="8"/>
    </row>
    <row r="41" spans="1:9">
      <c r="A41" s="8" t="s">
        <v>26</v>
      </c>
      <c r="B41" s="5"/>
      <c r="C41" s="5"/>
      <c r="D41" s="5">
        <v>0</v>
      </c>
      <c r="E41" s="5"/>
      <c r="G41" s="16">
        <v>52939.39</v>
      </c>
      <c r="I41" s="8"/>
    </row>
    <row r="42" spans="1:9">
      <c r="A42" s="8" t="s">
        <v>11</v>
      </c>
      <c r="B42" s="5"/>
      <c r="C42" s="5"/>
      <c r="D42" s="5">
        <v>3200</v>
      </c>
      <c r="E42" s="5"/>
      <c r="G42" s="16">
        <v>0</v>
      </c>
      <c r="I42" s="8"/>
    </row>
    <row r="43" spans="1:9">
      <c r="A43" s="8" t="s">
        <v>27</v>
      </c>
      <c r="B43" s="5"/>
      <c r="C43" s="5"/>
      <c r="D43" s="5">
        <v>9191</v>
      </c>
      <c r="E43" s="5"/>
      <c r="G43" s="16">
        <v>9095</v>
      </c>
      <c r="I43" s="8"/>
    </row>
    <row r="44" spans="1:9">
      <c r="A44" s="8" t="s">
        <v>28</v>
      </c>
      <c r="B44" s="5"/>
      <c r="C44" s="5"/>
      <c r="D44" s="5">
        <v>1170</v>
      </c>
      <c r="E44" s="5"/>
      <c r="G44" s="16">
        <v>0</v>
      </c>
      <c r="I44" s="8"/>
    </row>
    <row r="45" spans="1:9">
      <c r="A45" s="8" t="s">
        <v>11</v>
      </c>
      <c r="B45" s="5"/>
      <c r="C45" s="5"/>
      <c r="D45" s="5">
        <v>0</v>
      </c>
      <c r="E45" s="5"/>
      <c r="G45" s="16">
        <v>8500</v>
      </c>
      <c r="I45" s="8"/>
    </row>
    <row r="46" spans="1:9">
      <c r="A46" s="8" t="s">
        <v>29</v>
      </c>
      <c r="B46" s="5"/>
      <c r="C46" s="5"/>
      <c r="D46" s="5">
        <v>6228.57</v>
      </c>
      <c r="E46" s="5"/>
      <c r="G46" s="16">
        <v>33704.550000000003</v>
      </c>
      <c r="I46" s="8"/>
    </row>
    <row r="47" spans="1:9">
      <c r="A47" s="8" t="s">
        <v>30</v>
      </c>
      <c r="B47" s="5"/>
      <c r="C47" s="5"/>
      <c r="D47" s="5">
        <v>200</v>
      </c>
      <c r="E47" s="5"/>
      <c r="G47" s="16">
        <v>0</v>
      </c>
      <c r="I47" s="8"/>
    </row>
    <row r="48" spans="1:9">
      <c r="A48" s="8" t="s">
        <v>31</v>
      </c>
      <c r="B48" s="5"/>
      <c r="C48" s="5"/>
      <c r="D48" s="5">
        <v>15120.92</v>
      </c>
      <c r="E48" s="5"/>
      <c r="G48" s="16">
        <v>8486.31</v>
      </c>
      <c r="I48" s="8"/>
    </row>
    <row r="49" spans="1:9">
      <c r="A49" s="8" t="s">
        <v>32</v>
      </c>
      <c r="B49" s="5"/>
      <c r="C49" s="5"/>
      <c r="D49" s="5">
        <v>4000</v>
      </c>
      <c r="E49" s="5"/>
      <c r="G49" s="16">
        <v>0</v>
      </c>
      <c r="I49" s="8"/>
    </row>
    <row r="50" spans="1:9">
      <c r="A50" s="8" t="s">
        <v>33</v>
      </c>
      <c r="B50" s="5"/>
      <c r="C50" s="5"/>
      <c r="D50" s="5">
        <v>10605.6</v>
      </c>
      <c r="E50" s="5"/>
      <c r="G50" s="16">
        <v>932.3</v>
      </c>
      <c r="I50" s="8"/>
    </row>
    <row r="51" spans="1:9">
      <c r="A51" s="8"/>
      <c r="B51" s="5"/>
      <c r="C51" s="5"/>
      <c r="D51" s="5"/>
      <c r="E51" s="5"/>
      <c r="I51" s="8"/>
    </row>
    <row r="52" spans="1:9">
      <c r="A52" s="13" t="s">
        <v>34</v>
      </c>
      <c r="B52" s="5"/>
      <c r="C52" s="5"/>
      <c r="D52" s="5"/>
      <c r="E52" s="5"/>
      <c r="I52" s="8"/>
    </row>
    <row r="53" spans="1:9">
      <c r="A53" s="8"/>
      <c r="B53" s="5"/>
      <c r="C53" s="5"/>
      <c r="D53" s="5"/>
      <c r="E53" s="5"/>
      <c r="I53" s="8"/>
    </row>
    <row r="54" spans="1:9">
      <c r="A54" s="8" t="s">
        <v>35</v>
      </c>
      <c r="B54" s="5"/>
      <c r="C54" s="5"/>
      <c r="D54" s="5">
        <v>32908.629999999997</v>
      </c>
      <c r="E54" s="5"/>
      <c r="G54" s="5">
        <v>77898.44</v>
      </c>
      <c r="I54" s="8"/>
    </row>
    <row r="55" spans="1:9">
      <c r="A55" s="8" t="s">
        <v>36</v>
      </c>
      <c r="B55" s="5"/>
      <c r="C55" s="5"/>
      <c r="D55" s="5">
        <v>1500</v>
      </c>
      <c r="E55" s="5"/>
      <c r="G55" s="5">
        <v>36944.879999999997</v>
      </c>
      <c r="I55" s="8"/>
    </row>
    <row r="56" spans="1:9">
      <c r="A56" s="8" t="s">
        <v>37</v>
      </c>
      <c r="B56" s="5"/>
      <c r="C56" s="5"/>
      <c r="D56" s="5">
        <v>500</v>
      </c>
      <c r="E56" s="5"/>
      <c r="G56" s="5">
        <v>5318.12</v>
      </c>
      <c r="I56" s="8"/>
    </row>
    <row r="57" spans="1:9">
      <c r="A57" s="8" t="s">
        <v>38</v>
      </c>
      <c r="B57" s="5"/>
      <c r="C57" s="5"/>
      <c r="D57" s="5">
        <v>4120.76</v>
      </c>
      <c r="E57" s="5"/>
      <c r="G57" s="5">
        <v>4662.8</v>
      </c>
      <c r="I57" s="13"/>
    </row>
    <row r="58" spans="1:9">
      <c r="A58" s="8" t="s">
        <v>39</v>
      </c>
      <c r="B58" s="5"/>
      <c r="C58" s="5"/>
      <c r="D58" s="5">
        <v>653.51</v>
      </c>
      <c r="E58" s="5"/>
      <c r="G58" s="5">
        <v>0</v>
      </c>
      <c r="I58" s="8"/>
    </row>
    <row r="59" spans="1:9">
      <c r="A59" s="8" t="s">
        <v>40</v>
      </c>
      <c r="B59" s="5"/>
      <c r="C59" s="5"/>
      <c r="D59" s="5">
        <v>0</v>
      </c>
      <c r="E59" s="5"/>
      <c r="G59" s="5">
        <v>68.849999999999994</v>
      </c>
      <c r="I59" s="8"/>
    </row>
    <row r="60" spans="1:9">
      <c r="A60" s="8" t="s">
        <v>41</v>
      </c>
      <c r="B60" s="5"/>
      <c r="C60" s="5"/>
      <c r="D60" s="5">
        <v>0</v>
      </c>
      <c r="E60" s="5"/>
      <c r="G60" s="5">
        <v>18353.45</v>
      </c>
      <c r="I60" s="8"/>
    </row>
    <row r="61" spans="1:9">
      <c r="A61" s="8" t="s">
        <v>42</v>
      </c>
      <c r="B61" s="5"/>
      <c r="C61" s="5"/>
      <c r="D61" s="5">
        <v>3037.32</v>
      </c>
      <c r="E61" s="5"/>
      <c r="G61" s="5">
        <v>3910.97</v>
      </c>
      <c r="I61" s="8"/>
    </row>
    <row r="62" spans="1:9">
      <c r="A62" s="8" t="s">
        <v>43</v>
      </c>
      <c r="B62" s="12"/>
      <c r="C62" s="10"/>
      <c r="D62" s="10">
        <v>349.95</v>
      </c>
      <c r="E62" s="10">
        <f>SUM(D31:D62)</f>
        <v>310074.02000000008</v>
      </c>
      <c r="G62" s="10">
        <v>3384.7</v>
      </c>
      <c r="H62" s="17">
        <f>SUM(G31:G63)</f>
        <v>460760.95999999996</v>
      </c>
      <c r="I62" s="8"/>
    </row>
    <row r="63" spans="1:9">
      <c r="A63" s="8"/>
      <c r="B63" s="5"/>
      <c r="C63" s="7"/>
      <c r="D63" s="5"/>
      <c r="E63" s="5"/>
      <c r="I63" s="8"/>
    </row>
    <row r="64" spans="1:9">
      <c r="A64" s="4" t="s">
        <v>44</v>
      </c>
      <c r="B64" s="7"/>
      <c r="C64" s="5"/>
      <c r="D64" s="7"/>
      <c r="E64" s="18">
        <f>(E27-E62)</f>
        <v>45533.769999999902</v>
      </c>
      <c r="H64" s="18">
        <f>(H27-H62)</f>
        <v>-21387.209999999963</v>
      </c>
      <c r="I64" s="8"/>
    </row>
    <row r="65" spans="1:9">
      <c r="A65" s="8"/>
      <c r="B65" s="5"/>
      <c r="C65" s="5"/>
      <c r="D65" s="5"/>
      <c r="E65" s="5"/>
      <c r="I65" s="8"/>
    </row>
    <row r="66" spans="1:9">
      <c r="A66" s="8"/>
      <c r="B66" s="5"/>
      <c r="C66" s="5"/>
      <c r="D66" s="5"/>
      <c r="E66" s="5"/>
      <c r="I66" s="8"/>
    </row>
    <row r="67" spans="1:9">
      <c r="A67" s="8"/>
      <c r="B67" s="5"/>
      <c r="C67" s="5"/>
      <c r="D67" s="5"/>
      <c r="E67" s="5"/>
    </row>
    <row r="68" spans="1:9">
      <c r="A68" s="8"/>
      <c r="B68" s="5"/>
      <c r="C68" s="4"/>
      <c r="D68" s="5"/>
      <c r="E68" s="5"/>
      <c r="G68" s="16"/>
    </row>
    <row r="69" spans="1:9">
      <c r="A69" s="4" t="s">
        <v>45</v>
      </c>
      <c r="B69" s="4"/>
      <c r="C69" s="12"/>
      <c r="D69" s="5"/>
      <c r="E69" s="5"/>
    </row>
    <row r="70" spans="1:9">
      <c r="A70" s="9"/>
      <c r="B70" s="10"/>
      <c r="C70" s="10"/>
      <c r="D70" s="10"/>
      <c r="E70" s="10"/>
    </row>
    <row r="71" spans="1:9">
      <c r="A71" s="8"/>
      <c r="B71" s="5"/>
      <c r="C71" s="5"/>
      <c r="D71" s="5"/>
      <c r="E71" s="5"/>
    </row>
    <row r="72" spans="1:9">
      <c r="A72" s="8"/>
      <c r="B72" s="5"/>
      <c r="C72" s="5"/>
      <c r="D72" s="5"/>
      <c r="E72" s="5"/>
    </row>
    <row r="73" spans="1:9">
      <c r="A73" s="8"/>
      <c r="B73" s="5"/>
      <c r="C73" s="5"/>
      <c r="D73" s="5"/>
      <c r="E73" s="5"/>
    </row>
    <row r="74" spans="1:9">
      <c r="A74" s="8"/>
      <c r="B74" s="5"/>
      <c r="C74" s="5"/>
      <c r="D74" s="19" t="s">
        <v>46</v>
      </c>
      <c r="E74" s="19" t="s">
        <v>47</v>
      </c>
    </row>
    <row r="75" spans="1:9">
      <c r="A75" s="8"/>
      <c r="B75" s="5"/>
      <c r="C75" s="5"/>
      <c r="D75" s="19"/>
      <c r="E75" s="19"/>
    </row>
    <row r="76" spans="1:9">
      <c r="A76" s="8"/>
      <c r="B76" s="5"/>
      <c r="C76" s="5"/>
      <c r="D76" s="19"/>
      <c r="E76" s="19"/>
    </row>
    <row r="77" spans="1:9">
      <c r="A77" s="8"/>
      <c r="B77" s="5"/>
      <c r="C77" s="5"/>
      <c r="D77" s="19"/>
      <c r="E77" s="19"/>
    </row>
    <row r="78" spans="1:9">
      <c r="A78" s="8"/>
      <c r="B78" s="5"/>
      <c r="C78" s="5"/>
      <c r="D78" s="19"/>
      <c r="E78" s="19"/>
    </row>
    <row r="79" spans="1:9">
      <c r="A79" s="13" t="s">
        <v>48</v>
      </c>
      <c r="B79" s="5"/>
      <c r="C79" s="5"/>
      <c r="D79" s="5"/>
      <c r="E79" s="5"/>
    </row>
    <row r="80" spans="1:9">
      <c r="A80" s="8"/>
      <c r="B80" s="5"/>
      <c r="C80" s="5"/>
      <c r="D80" s="5"/>
      <c r="E80" s="5"/>
    </row>
    <row r="81" spans="1:5">
      <c r="A81" s="8"/>
      <c r="B81" s="5"/>
      <c r="C81" s="5"/>
      <c r="D81" s="5"/>
      <c r="E81" s="5"/>
    </row>
    <row r="82" spans="1:5">
      <c r="A82" s="8" t="s">
        <v>49</v>
      </c>
      <c r="B82" s="5"/>
      <c r="C82" s="5"/>
      <c r="D82" s="5">
        <v>1949.61</v>
      </c>
      <c r="E82" s="5"/>
    </row>
    <row r="83" spans="1:5">
      <c r="A83" s="8" t="s">
        <v>50</v>
      </c>
      <c r="B83" s="5"/>
      <c r="C83" s="5"/>
      <c r="D83" s="15">
        <v>454481.31</v>
      </c>
      <c r="E83" s="5"/>
    </row>
    <row r="84" spans="1:5">
      <c r="A84" s="12"/>
      <c r="B84" s="5"/>
      <c r="C84" s="5"/>
      <c r="D84" s="5"/>
      <c r="E84" s="5"/>
    </row>
    <row r="85" spans="1:5">
      <c r="A85" s="13" t="s">
        <v>51</v>
      </c>
      <c r="B85" s="5"/>
      <c r="C85" s="5"/>
      <c r="D85" s="5"/>
      <c r="E85" s="5"/>
    </row>
    <row r="86" spans="1:5" ht="14.25" customHeight="1">
      <c r="A86" s="8"/>
      <c r="B86" s="5"/>
      <c r="C86" s="8"/>
      <c r="D86" s="5"/>
      <c r="E86" s="5"/>
    </row>
    <row r="87" spans="1:5" ht="12.75" customHeight="1">
      <c r="A87" s="1" t="s">
        <v>52</v>
      </c>
      <c r="B87" s="1"/>
      <c r="C87" s="5"/>
      <c r="D87" s="5">
        <v>3000</v>
      </c>
      <c r="E87" s="8"/>
    </row>
    <row r="88" spans="1:5">
      <c r="A88" s="20" t="s">
        <v>53</v>
      </c>
      <c r="B88" s="21">
        <v>2018</v>
      </c>
      <c r="C88" s="20"/>
      <c r="D88" s="20">
        <v>23690</v>
      </c>
      <c r="E88" s="8"/>
    </row>
    <row r="89" spans="1:5">
      <c r="A89" s="20"/>
      <c r="B89" s="20"/>
      <c r="C89" s="20"/>
      <c r="D89" s="20"/>
      <c r="E89" s="8"/>
    </row>
    <row r="90" spans="1:5">
      <c r="A90" s="13" t="s">
        <v>54</v>
      </c>
      <c r="B90" s="5"/>
      <c r="C90" s="5"/>
      <c r="D90" s="5"/>
      <c r="E90" s="5"/>
    </row>
    <row r="91" spans="1:5">
      <c r="A91" s="8" t="s">
        <v>55</v>
      </c>
      <c r="B91" s="5"/>
      <c r="C91" s="5"/>
      <c r="D91" s="5"/>
      <c r="E91" s="5">
        <v>400</v>
      </c>
    </row>
    <row r="92" spans="1:5">
      <c r="A92" s="8" t="s">
        <v>56</v>
      </c>
      <c r="B92" s="5"/>
      <c r="C92" s="5"/>
      <c r="D92" s="5"/>
      <c r="E92" s="5">
        <v>12449.2</v>
      </c>
    </row>
    <row r="93" spans="1:5">
      <c r="A93" s="8"/>
      <c r="B93" s="5"/>
      <c r="C93" s="5"/>
      <c r="D93" s="5"/>
      <c r="E93" s="5"/>
    </row>
    <row r="94" spans="1:5">
      <c r="A94" s="13" t="s">
        <v>57</v>
      </c>
      <c r="B94" s="5"/>
      <c r="C94" s="5"/>
      <c r="D94" s="5"/>
      <c r="E94" s="5"/>
    </row>
    <row r="95" spans="1:5">
      <c r="A95" s="8"/>
      <c r="B95" s="5"/>
      <c r="C95" s="5"/>
      <c r="D95" s="5"/>
      <c r="E95" s="5"/>
    </row>
    <row r="96" spans="1:5">
      <c r="A96" s="8" t="s">
        <v>58</v>
      </c>
      <c r="B96" s="8"/>
      <c r="C96" s="12">
        <v>424737.95</v>
      </c>
      <c r="D96" s="5"/>
      <c r="E96" s="5"/>
    </row>
    <row r="97" spans="1:5">
      <c r="A97" s="8" t="s">
        <v>44</v>
      </c>
      <c r="B97" s="8"/>
      <c r="C97" s="10">
        <f>$E$64</f>
        <v>45533.769999999902</v>
      </c>
      <c r="D97" s="10"/>
      <c r="E97" s="10">
        <f>(C96+C97)</f>
        <v>470271.71999999991</v>
      </c>
    </row>
    <row r="98" spans="1:5">
      <c r="A98" s="8"/>
      <c r="B98" s="5"/>
      <c r="C98" s="5"/>
      <c r="D98" s="5"/>
      <c r="E98" s="5"/>
    </row>
    <row r="99" spans="1:5">
      <c r="A99" s="8"/>
      <c r="B99" s="5"/>
      <c r="C99" s="8"/>
      <c r="D99" s="22">
        <f>SUM(D82:D98)</f>
        <v>483120.92</v>
      </c>
      <c r="E99" s="22">
        <f>SUM(E83:E97)</f>
        <v>483120.91999999993</v>
      </c>
    </row>
  </sheetData>
  <mergeCells count="2">
    <mergeCell ref="G6:H6"/>
    <mergeCell ref="A87:B87"/>
  </mergeCells>
  <pageMargins left="0.92013888888888895" right="0.7" top="0.50972222222222197" bottom="0.45" header="0.3" footer="0.51180555555555496"/>
  <pageSetup paperSize="9" firstPageNumber="0" orientation="portrait" horizontalDpi="300" verticalDpi="300"/>
  <headerFooter>
    <oddHeader>&amp;RDGP Frederiksberg Gruppe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 for 2018 med sammenlig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Medion</dc:creator>
  <dc:description/>
  <cp:lastModifiedBy>Anette Hertz</cp:lastModifiedBy>
  <cp:revision>0</cp:revision>
  <cp:lastPrinted>2019-04-20T14:31:45Z</cp:lastPrinted>
  <dcterms:created xsi:type="dcterms:W3CDTF">2019-03-03T14:41:59Z</dcterms:created>
  <dcterms:modified xsi:type="dcterms:W3CDTF">2019-05-21T19:00:22Z</dcterms:modified>
  <dc:language>da-DK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